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2" windowWidth="11580" windowHeight="2976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<sst xmlns="http://schemas.openxmlformats.org/spreadsheetml/2006/main" count="172" uniqueCount="123">
  <si>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</si>
  <si>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</si>
  <si>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</si>
  <si>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</si>
  <si>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</si>
  <si>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</si>
  <si>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</si>
  <si>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</si>
  <si>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</si>
  <si>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</si>
  <si>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</si>
  <si>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</si>
  <si>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</si>
  <si>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</si>
  <si>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</si>
  <si>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</si>
  <si>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</si>
  <si>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</si>
  <si>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</si>
  <si>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</si>
  <si>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</si>
  <si>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</si>
  <si>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</si>
  <si>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</si>
  <si>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</si>
  <si>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</si>
  <si>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</si>
  <si>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</si>
  <si>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</si>
  <si>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</si>
  <si>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</si>
  <si>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</si>
  <si>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</si>
  <si>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</si>
  <si>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</si>
  <si>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</si>
  <si>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</si>
  <si>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</si>
  <si>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</si>
  <si>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</si>
  <si>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</si>
  <si>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</si>
  <si>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</si>
  <si>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</si>
  <si>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</si>
  <si>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</si>
  <si>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</si>
  <si>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</si>
  <si>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</si>
  <si>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</si>
  <si>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</si>
  <si>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</si>
  <si>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</si>
  <si>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</si>
  <si>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</si>
  <si>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</si>
  <si>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</si>
  <si>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</si>
  <si>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</si>
  <si>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</si>
  <si>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</si>
  <si>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</si>
  <si>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</si>
  <si>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</si>
  <si>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</si>
  <si>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</si>
  <si>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</si>
  <si>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</si>
  <si>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</si>
  <si>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</si>
  <si>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</si>
  <si>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</si>
  <si>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</si>
  <si>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</si>
  <si>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</si>
  <si>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</si>
  <si>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</si>
  <si>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</si>
  <si>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</si>
  <si>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</si>
  <si>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</si>
  <si>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</si>
  <si>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</si>
  <si>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</si>
  <si>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</si>
  <si>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</si>
  <si>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</si>
  <si>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</si>
  <si>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</si>
  <si>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</si>
  <si>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</si>
  <si>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</si>
  <si>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</si>
  <si>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</si>
  <si>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</si>
  <si>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</si>
  <si>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</si>
  <si>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</si>
  <si>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</si>
  <si>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</si>
  <si>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</si>
  <si>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</si>
  <si>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</si>
  <si>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</si>
  <si>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</si>
  <si>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</si>
  <si>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</si>
  <si>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</si>
  <si>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</si>
  <si>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</si>
  <si>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</si>
  <si>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</si>
  <si>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</si>
  <si>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</si>
  <si>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</si>
  <si>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</si>
  <si>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</si>
  <si>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</si>
  <si>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</si>
  <si>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</si>
  <si>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</si>
  <si>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</si>
  <si>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08.09.2016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</si>
</sst>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58"/>
          <c:w val="0.85825"/>
          <c:h val="0.6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38041.099999999984</c:v>
                </c:pt>
                <c:pt idx="1">
                  <c:v>32470.9</c:v>
                </c:pt>
                <c:pt idx="2">
                  <c:v>1157.7999999999997</c:v>
                </c:pt>
                <c:pt idx="3">
                  <c:v>4412.399999999983</c:v>
                </c:pt>
              </c:numCache>
            </c:numRef>
          </c:val>
          <c:shape val="box"/>
        </c:ser>
        <c:shape val="box"/>
        <c:axId val="27861873"/>
        <c:axId val="49430266"/>
      </c:bar3D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931"/>
          <c:w val="0.294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65"/>
          <c:w val="0.8435"/>
          <c:h val="0.6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266854.6</c:v>
                </c:pt>
                <c:pt idx="1">
                  <c:v>117439.30000000002</c:v>
                </c:pt>
                <c:pt idx="2">
                  <c:v>202562.3999999999</c:v>
                </c:pt>
                <c:pt idx="3">
                  <c:v>36.39999999999999</c:v>
                </c:pt>
                <c:pt idx="4">
                  <c:v>15729.500000000007</c:v>
                </c:pt>
                <c:pt idx="5">
                  <c:v>31895.2</c:v>
                </c:pt>
                <c:pt idx="6">
                  <c:v>8164.000000000001</c:v>
                </c:pt>
                <c:pt idx="7">
                  <c:v>8467.10000000006</c:v>
                </c:pt>
              </c:numCache>
            </c:numRef>
          </c:val>
          <c:shape val="box"/>
        </c:ser>
        <c:shape val="box"/>
        <c:axId val="42219211"/>
        <c:axId val="44428580"/>
      </c:bar3D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25"/>
          <c:w val="0.302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65"/>
          <c:w val="0.9295"/>
          <c:h val="0.65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163735.30000000002</c:v>
                </c:pt>
                <c:pt idx="1">
                  <c:v>119728.09999999996</c:v>
                </c:pt>
                <c:pt idx="2">
                  <c:v>126973.40000000001</c:v>
                </c:pt>
                <c:pt idx="3">
                  <c:v>14581.900000000001</c:v>
                </c:pt>
                <c:pt idx="4">
                  <c:v>2744.3000000000006</c:v>
                </c:pt>
                <c:pt idx="5">
                  <c:v>14444.699999999997</c:v>
                </c:pt>
                <c:pt idx="6">
                  <c:v>1022.9999999999999</c:v>
                </c:pt>
                <c:pt idx="7">
                  <c:v>3968.000000000011</c:v>
                </c:pt>
              </c:numCache>
            </c:numRef>
          </c:val>
          <c:shape val="box"/>
        </c:ser>
        <c:shape val="box"/>
        <c:axId val="64312901"/>
        <c:axId val="41945198"/>
      </c:bar3D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24"/>
          <c:w val="0.270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665"/>
          <c:w val="0.87025"/>
          <c:h val="0.58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31635.6</c:v>
                </c:pt>
                <c:pt idx="1">
                  <c:v>23179.29999999999</c:v>
                </c:pt>
                <c:pt idx="2">
                  <c:v>1267.4999999999995</c:v>
                </c:pt>
                <c:pt idx="3">
                  <c:v>434.9000000000001</c:v>
                </c:pt>
                <c:pt idx="4">
                  <c:v>25.5</c:v>
                </c:pt>
                <c:pt idx="5">
                  <c:v>6728.400000000011</c:v>
                </c:pt>
              </c:numCache>
            </c:numRef>
          </c:val>
          <c:shape val="box"/>
        </c:ser>
        <c:shape val="box"/>
        <c:axId val="41962463"/>
        <c:axId val="42117848"/>
      </c:bar3D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65"/>
          <c:w val="0.86375"/>
          <c:h val="0.62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9584.699999999995</c:v>
                </c:pt>
                <c:pt idx="1">
                  <c:v>6444.499999999998</c:v>
                </c:pt>
                <c:pt idx="3">
                  <c:v>148.70000000000002</c:v>
                </c:pt>
                <c:pt idx="4">
                  <c:v>386.20000000000005</c:v>
                </c:pt>
                <c:pt idx="5">
                  <c:v>120</c:v>
                </c:pt>
                <c:pt idx="6">
                  <c:v>2485.2999999999975</c:v>
                </c:pt>
              </c:numCache>
            </c:numRef>
          </c:val>
          <c:shape val="box"/>
        </c:ser>
        <c:shape val="box"/>
        <c:axId val="43516313"/>
        <c:axId val="56102498"/>
      </c:bar3D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02498"/>
        <c:crosses val="autoZero"/>
        <c:auto val="1"/>
        <c:lblOffset val="100"/>
        <c:tickLblSkip val="2"/>
        <c:noMultiLvlLbl val="0"/>
      </c:catAx>
      <c:valAx>
        <c:axId val="5610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5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6275"/>
          <c:w val="0.8775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2656.3999999999996</c:v>
                </c:pt>
                <c:pt idx="1">
                  <c:v>1080.7</c:v>
                </c:pt>
                <c:pt idx="2">
                  <c:v>311.70000000000005</c:v>
                </c:pt>
                <c:pt idx="3">
                  <c:v>199.9</c:v>
                </c:pt>
                <c:pt idx="4">
                  <c:v>987</c:v>
                </c:pt>
                <c:pt idx="5">
                  <c:v>77.09999999999945</c:v>
                </c:pt>
              </c:numCache>
            </c:numRef>
          </c:val>
          <c:shape val="box"/>
        </c:ser>
        <c:shape val="box"/>
        <c:axId val="35160435"/>
        <c:axId val="48008460"/>
      </c:bar3D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9245"/>
          <c:w val="0.294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5575"/>
          <c:w val="0.8575"/>
          <c:h val="0.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58279</c:v>
                </c:pt>
              </c:numCache>
            </c:numRef>
          </c:val>
          <c:shape val="box"/>
        </c:ser>
        <c:shape val="box"/>
        <c:axId val="29422957"/>
        <c:axId val="63480022"/>
      </c:bar3D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525"/>
          <c:w val="0.2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805"/>
          <c:w val="0.85125"/>
          <c:h val="0.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266854.6</c:v>
                </c:pt>
                <c:pt idx="1">
                  <c:v>163735.30000000002</c:v>
                </c:pt>
                <c:pt idx="2">
                  <c:v>31635.6</c:v>
                </c:pt>
                <c:pt idx="3">
                  <c:v>9584.699999999995</c:v>
                </c:pt>
                <c:pt idx="4">
                  <c:v>2656.3999999999996</c:v>
                </c:pt>
                <c:pt idx="5">
                  <c:v>38041.099999999984</c:v>
                </c:pt>
                <c:pt idx="6">
                  <c:v>58279</c:v>
                </c:pt>
              </c:numCache>
            </c:numRef>
          </c:val>
          <c:shape val="box"/>
        </c:ser>
        <c:shape val="box"/>
        <c:axId val="34449287"/>
        <c:axId val="41608128"/>
      </c:bar3D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89475"/>
          <c:w val="0.290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85"/>
          <c:w val="0.8415"/>
          <c:h val="0.6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397930.8999999999</c:v>
                </c:pt>
                <c:pt idx="1">
                  <c:v>54641.2</c:v>
                </c:pt>
                <c:pt idx="2">
                  <c:v>18969.500000000007</c:v>
                </c:pt>
                <c:pt idx="3">
                  <c:v>15106.4</c:v>
                </c:pt>
                <c:pt idx="4">
                  <c:v>14699.1</c:v>
                </c:pt>
                <c:pt idx="5">
                  <c:v>477911.6000000002</c:v>
                </c:pt>
              </c:numCache>
            </c:numRef>
          </c:val>
          <c:shape val="box"/>
        </c:ser>
        <c:shape val="box"/>
        <c:axId val="38928833"/>
        <c:axId val="14815178"/>
      </c:bar3D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4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</f>
        <v>266854.6</v>
      </c>
      <c r="E6" s="3">
        <f>D6/D150*100</f>
        <v>27.25067441320664</v>
      </c>
      <c r="F6" s="3">
        <f>D6/B6*100</f>
        <v>82.35025457624681</v>
      </c>
      <c r="G6" s="3">
        <f aca="true" t="shared" si="0" ref="G6:G43">D6/C6*100</f>
        <v>59.90747221988997</v>
      </c>
      <c r="H6" s="51">
        <f>B6-D6</f>
        <v>57193.70000000001</v>
      </c>
      <c r="I6" s="51">
        <f aca="true" t="shared" si="1" ref="I6:I43">C6-D6</f>
        <v>178590</v>
      </c>
    </row>
    <row r="7" spans="1:9" s="41" customFormat="1" ht="18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</f>
        <v>117439.30000000002</v>
      </c>
      <c r="E7" s="103">
        <f>D7/D6*100</f>
        <v>44.00872235292179</v>
      </c>
      <c r="F7" s="103">
        <f>D7/B7*100</f>
        <v>82.34853186081165</v>
      </c>
      <c r="G7" s="103">
        <f>D7/C7*100</f>
        <v>62.501756275758716</v>
      </c>
      <c r="H7" s="113">
        <f>B7-D7</f>
        <v>25173.199999999983</v>
      </c>
      <c r="I7" s="113">
        <f t="shared" si="1"/>
        <v>70458.29999999999</v>
      </c>
    </row>
    <row r="8" spans="1:9" ht="17.25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</f>
        <v>202562.3999999999</v>
      </c>
      <c r="E8" s="1">
        <f>D8/D6*100</f>
        <v>75.90740425684996</v>
      </c>
      <c r="F8" s="1">
        <f>D8/B8*100</f>
        <v>87.85037163354819</v>
      </c>
      <c r="G8" s="1">
        <f t="shared" si="0"/>
        <v>64.82685520509698</v>
      </c>
      <c r="H8" s="48">
        <f>B8-D8</f>
        <v>28014.2000000001</v>
      </c>
      <c r="I8" s="48">
        <f t="shared" si="1"/>
        <v>109904.40000000002</v>
      </c>
    </row>
    <row r="9" spans="1:9" ht="17.25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0.013640386937305933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7.25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</f>
        <v>15729.500000000007</v>
      </c>
      <c r="E10" s="1">
        <f>D10/D6*100</f>
        <v>5.89440841566906</v>
      </c>
      <c r="F10" s="1">
        <f aca="true" t="shared" si="3" ref="F10:F41">D10/B10*100</f>
        <v>74.57284002123951</v>
      </c>
      <c r="G10" s="1">
        <f t="shared" si="0"/>
        <v>58.01161006697551</v>
      </c>
      <c r="H10" s="48">
        <f t="shared" si="2"/>
        <v>5363.299999999992</v>
      </c>
      <c r="I10" s="48">
        <f t="shared" si="1"/>
        <v>11384.899999999994</v>
      </c>
    </row>
    <row r="11" spans="1:9" ht="17.25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</f>
        <v>31895.2</v>
      </c>
      <c r="E11" s="1">
        <f>D11/D6*100</f>
        <v>11.952276633042864</v>
      </c>
      <c r="F11" s="1">
        <f t="shared" si="3"/>
        <v>65.33291000522333</v>
      </c>
      <c r="G11" s="1">
        <f t="shared" si="0"/>
        <v>42.537823016025435</v>
      </c>
      <c r="H11" s="48">
        <f t="shared" si="2"/>
        <v>16924.3</v>
      </c>
      <c r="I11" s="48">
        <f t="shared" si="1"/>
        <v>43085.600000000006</v>
      </c>
    </row>
    <row r="12" spans="1:9" ht="17.25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</f>
        <v>8164.000000000001</v>
      </c>
      <c r="E12" s="1">
        <f>D12/D6*100</f>
        <v>3.0593439273671885</v>
      </c>
      <c r="F12" s="1">
        <f t="shared" si="3"/>
        <v>77.7427556588232</v>
      </c>
      <c r="G12" s="1">
        <f t="shared" si="0"/>
        <v>55.38670284938942</v>
      </c>
      <c r="H12" s="48">
        <f t="shared" si="2"/>
        <v>2337.2999999999984</v>
      </c>
      <c r="I12" s="48">
        <f t="shared" si="1"/>
        <v>6575.999999999999</v>
      </c>
    </row>
    <row r="13" spans="1:9" ht="18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8467.10000000006</v>
      </c>
      <c r="E13" s="1">
        <f>D13/D6*100</f>
        <v>3.1729263801336236</v>
      </c>
      <c r="F13" s="1">
        <f t="shared" si="3"/>
        <v>65.18719830008754</v>
      </c>
      <c r="G13" s="1">
        <f t="shared" si="0"/>
        <v>52.73184736779852</v>
      </c>
      <c r="H13" s="48">
        <f t="shared" si="2"/>
        <v>4521.799999999923</v>
      </c>
      <c r="I13" s="48">
        <f t="shared" si="1"/>
        <v>7589.799999999977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8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8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</f>
        <v>163735.30000000002</v>
      </c>
      <c r="E18" s="3">
        <f>D18/D150*100</f>
        <v>16.72033140987157</v>
      </c>
      <c r="F18" s="3">
        <f>D18/B18*100</f>
        <v>83.41533818467853</v>
      </c>
      <c r="G18" s="3">
        <f t="shared" si="0"/>
        <v>62.92380827940296</v>
      </c>
      <c r="H18" s="51">
        <f>B18-D18</f>
        <v>32553.899999999994</v>
      </c>
      <c r="I18" s="51">
        <f t="shared" si="1"/>
        <v>96476.69999999998</v>
      </c>
    </row>
    <row r="19" spans="1:9" s="41" customFormat="1" ht="18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</f>
        <v>119728.09999999996</v>
      </c>
      <c r="E19" s="103">
        <f>D19/D18*100</f>
        <v>73.1229612673626</v>
      </c>
      <c r="F19" s="103">
        <f t="shared" si="3"/>
        <v>84.2650636836656</v>
      </c>
      <c r="G19" s="103">
        <f t="shared" si="0"/>
        <v>62.51480266249509</v>
      </c>
      <c r="H19" s="113">
        <f t="shared" si="2"/>
        <v>22357.000000000044</v>
      </c>
      <c r="I19" s="113">
        <f t="shared" si="1"/>
        <v>71791.50000000004</v>
      </c>
    </row>
    <row r="20" spans="1:9" ht="17.25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</f>
        <v>126973.40000000001</v>
      </c>
      <c r="E20" s="1">
        <f>D20/D18*100</f>
        <v>77.54796919173813</v>
      </c>
      <c r="F20" s="1">
        <f t="shared" si="3"/>
        <v>88.13673913209468</v>
      </c>
      <c r="G20" s="1">
        <f t="shared" si="0"/>
        <v>66.97410882038635</v>
      </c>
      <c r="H20" s="48">
        <f t="shared" si="2"/>
        <v>17090.699999999997</v>
      </c>
      <c r="I20" s="48">
        <f t="shared" si="1"/>
        <v>62612.39999999998</v>
      </c>
    </row>
    <row r="21" spans="1:9" ht="17.25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</f>
        <v>14581.900000000001</v>
      </c>
      <c r="E21" s="1">
        <f>D21/D18*100</f>
        <v>8.905776579637989</v>
      </c>
      <c r="F21" s="1">
        <f t="shared" si="3"/>
        <v>77.82035340139504</v>
      </c>
      <c r="G21" s="1">
        <f t="shared" si="0"/>
        <v>65.95250048621195</v>
      </c>
      <c r="H21" s="48">
        <f t="shared" si="2"/>
        <v>4156</v>
      </c>
      <c r="I21" s="48">
        <f t="shared" si="1"/>
        <v>7527.799999999996</v>
      </c>
    </row>
    <row r="22" spans="1:9" ht="17.25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</f>
        <v>2744.3000000000006</v>
      </c>
      <c r="E22" s="1">
        <f>D22/D18*100</f>
        <v>1.6760588584135494</v>
      </c>
      <c r="F22" s="1">
        <f t="shared" si="3"/>
        <v>87.58497430823734</v>
      </c>
      <c r="G22" s="1">
        <f t="shared" si="0"/>
        <v>70.04517726332986</v>
      </c>
      <c r="H22" s="48">
        <f t="shared" si="2"/>
        <v>388.99999999999955</v>
      </c>
      <c r="I22" s="48">
        <f t="shared" si="1"/>
        <v>1173.5999999999995</v>
      </c>
    </row>
    <row r="23" spans="1:9" ht="17.25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</f>
        <v>14444.699999999997</v>
      </c>
      <c r="E23" s="1">
        <f>D23/D18*100</f>
        <v>8.821982797845056</v>
      </c>
      <c r="F23" s="1">
        <f t="shared" si="3"/>
        <v>80.17706483126108</v>
      </c>
      <c r="G23" s="1">
        <f t="shared" si="0"/>
        <v>48.59706493873512</v>
      </c>
      <c r="H23" s="48">
        <f t="shared" si="2"/>
        <v>3571.300000000003</v>
      </c>
      <c r="I23" s="48">
        <f t="shared" si="1"/>
        <v>15278.700000000004</v>
      </c>
    </row>
    <row r="24" spans="1:9" ht="17.25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</f>
        <v>1022.9999999999999</v>
      </c>
      <c r="E24" s="1">
        <f>D24/D18*100</f>
        <v>0.6247889123481618</v>
      </c>
      <c r="F24" s="1">
        <f t="shared" si="3"/>
        <v>84.39897698209718</v>
      </c>
      <c r="G24" s="1">
        <f t="shared" si="0"/>
        <v>64.27494345312891</v>
      </c>
      <c r="H24" s="48">
        <f t="shared" si="2"/>
        <v>189.10000000000002</v>
      </c>
      <c r="I24" s="48">
        <f t="shared" si="1"/>
        <v>568.6</v>
      </c>
    </row>
    <row r="25" spans="1:9" ht="18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3968.000000000011</v>
      </c>
      <c r="E25" s="1">
        <f>D25/D18*100</f>
        <v>2.4234236600171193</v>
      </c>
      <c r="F25" s="1">
        <f t="shared" si="3"/>
        <v>35.66485106688965</v>
      </c>
      <c r="G25" s="1">
        <f t="shared" si="0"/>
        <v>29.871420398084915</v>
      </c>
      <c r="H25" s="48">
        <f t="shared" si="2"/>
        <v>7157.799999999994</v>
      </c>
      <c r="I25" s="48">
        <f t="shared" si="1"/>
        <v>9315.6</v>
      </c>
    </row>
    <row r="26" spans="1:9" ht="54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8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8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</f>
        <v>31635.6</v>
      </c>
      <c r="E33" s="3">
        <f>D33/D150*100</f>
        <v>3.2305661415109204</v>
      </c>
      <c r="F33" s="3">
        <f>D33/B33*100</f>
        <v>85.34960705122498</v>
      </c>
      <c r="G33" s="3">
        <f t="shared" si="0"/>
        <v>65.42607314510725</v>
      </c>
      <c r="H33" s="51">
        <f t="shared" si="2"/>
        <v>5430.300000000003</v>
      </c>
      <c r="I33" s="51">
        <f t="shared" si="1"/>
        <v>16717.6</v>
      </c>
    </row>
    <row r="34" spans="1:9" ht="17.25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</f>
        <v>23179.29999999999</v>
      </c>
      <c r="E34" s="1">
        <f>D34/D33*100</f>
        <v>73.26967087711309</v>
      </c>
      <c r="F34" s="1">
        <f t="shared" si="3"/>
        <v>85.87724888111677</v>
      </c>
      <c r="G34" s="1">
        <f t="shared" si="0"/>
        <v>63.768215619007776</v>
      </c>
      <c r="H34" s="48">
        <f t="shared" si="2"/>
        <v>3811.9000000000124</v>
      </c>
      <c r="I34" s="48">
        <f t="shared" si="1"/>
        <v>13170.000000000007</v>
      </c>
    </row>
    <row r="35" spans="1:9" ht="17.25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7.25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</f>
        <v>1267.4999999999995</v>
      </c>
      <c r="E36" s="1">
        <f>D36/D33*100</f>
        <v>4.006562227364108</v>
      </c>
      <c r="F36" s="1">
        <f t="shared" si="3"/>
        <v>66.06724003127441</v>
      </c>
      <c r="G36" s="1">
        <f t="shared" si="0"/>
        <v>37.45124689752983</v>
      </c>
      <c r="H36" s="48">
        <f t="shared" si="2"/>
        <v>651.0000000000005</v>
      </c>
      <c r="I36" s="48">
        <f t="shared" si="1"/>
        <v>2116.9000000000005</v>
      </c>
    </row>
    <row r="37" spans="1:9" s="41" customFormat="1" ht="17.2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</f>
        <v>434.9000000000001</v>
      </c>
      <c r="E37" s="17">
        <f>D37/D33*100</f>
        <v>1.3747170908723088</v>
      </c>
      <c r="F37" s="17">
        <f t="shared" si="3"/>
        <v>52.753517709849596</v>
      </c>
      <c r="G37" s="17">
        <f t="shared" si="0"/>
        <v>46.79866566232649</v>
      </c>
      <c r="H37" s="57">
        <f t="shared" si="2"/>
        <v>389.4999999999999</v>
      </c>
      <c r="I37" s="57">
        <f t="shared" si="1"/>
        <v>494.39999999999986</v>
      </c>
    </row>
    <row r="38" spans="1:9" ht="17.25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0.0806053939233016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6728.400000000011</v>
      </c>
      <c r="E39" s="1">
        <f>D39/D33*100</f>
        <v>21.268444410727188</v>
      </c>
      <c r="F39" s="1">
        <f t="shared" si="3"/>
        <v>92.09038774756046</v>
      </c>
      <c r="G39" s="1">
        <f t="shared" si="0"/>
        <v>88.19042126510615</v>
      </c>
      <c r="H39" s="48">
        <f>B39-D39</f>
        <v>577.8999999999905</v>
      </c>
      <c r="I39" s="48">
        <f t="shared" si="1"/>
        <v>900.9999999999909</v>
      </c>
    </row>
    <row r="40" spans="1:9" ht="18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8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8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8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</f>
        <v>614.3000000000002</v>
      </c>
      <c r="E43" s="3">
        <f>D43/D150*100</f>
        <v>0.06273112508471972</v>
      </c>
      <c r="F43" s="3">
        <f>D43/B43*100</f>
        <v>65.35801681029899</v>
      </c>
      <c r="G43" s="3">
        <f t="shared" si="0"/>
        <v>45.89465819947704</v>
      </c>
      <c r="H43" s="51">
        <f t="shared" si="2"/>
        <v>325.5999999999998</v>
      </c>
      <c r="I43" s="51">
        <f t="shared" si="1"/>
        <v>724.1999999999998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</f>
        <v>4966.4</v>
      </c>
      <c r="E45" s="3">
        <f>D45/D150*100</f>
        <v>0.5071591398677386</v>
      </c>
      <c r="F45" s="3">
        <f>D45/B45*100</f>
        <v>87.43046264347582</v>
      </c>
      <c r="G45" s="3">
        <f aca="true" t="shared" si="4" ref="G45:G76">D45/C45*100</f>
        <v>63.77891073469544</v>
      </c>
      <c r="H45" s="51">
        <f>B45-D45</f>
        <v>714</v>
      </c>
      <c r="I45" s="51">
        <f aca="true" t="shared" si="5" ref="I45:I77">C45-D45</f>
        <v>2820.500000000001</v>
      </c>
    </row>
    <row r="46" spans="1:9" ht="17.25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</f>
        <v>4438.8</v>
      </c>
      <c r="E46" s="1">
        <f>D46/D45*100</f>
        <v>89.37661082474227</v>
      </c>
      <c r="F46" s="1">
        <f aca="true" t="shared" si="6" ref="F46:F74">D46/B46*100</f>
        <v>88.11338732729871</v>
      </c>
      <c r="G46" s="1">
        <f t="shared" si="4"/>
        <v>65.72494669509594</v>
      </c>
      <c r="H46" s="48">
        <f aca="true" t="shared" si="7" ref="H46:H74">B46-D46</f>
        <v>598.8000000000002</v>
      </c>
      <c r="I46" s="48">
        <f t="shared" si="5"/>
        <v>2314.8</v>
      </c>
    </row>
    <row r="47" spans="1:9" ht="17.25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0.01610824742268041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7.25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0.7107764175257734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7.25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</f>
        <v>301.4000000000001</v>
      </c>
      <c r="E49" s="1">
        <f>D49/D45*100</f>
        <v>6.0687822164948475</v>
      </c>
      <c r="F49" s="1">
        <f t="shared" si="6"/>
        <v>89.40967072085436</v>
      </c>
      <c r="G49" s="1">
        <f t="shared" si="4"/>
        <v>49.49096880131364</v>
      </c>
      <c r="H49" s="48">
        <f t="shared" si="7"/>
        <v>35.69999999999993</v>
      </c>
      <c r="I49" s="48">
        <f t="shared" si="5"/>
        <v>307.5999999999999</v>
      </c>
    </row>
    <row r="50" spans="1:9" ht="18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190.09999999999934</v>
      </c>
      <c r="E50" s="1">
        <f>D50/D45*100</f>
        <v>3.82772229381442</v>
      </c>
      <c r="F50" s="1">
        <f t="shared" si="6"/>
        <v>71.62773172569702</v>
      </c>
      <c r="G50" s="1">
        <f t="shared" si="4"/>
        <v>53.959693443088064</v>
      </c>
      <c r="H50" s="48">
        <f t="shared" si="7"/>
        <v>75.2999999999999</v>
      </c>
      <c r="I50" s="48">
        <f t="shared" si="5"/>
        <v>162.20000000000084</v>
      </c>
    </row>
    <row r="51" spans="1:9" ht="18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</f>
        <v>9584.699999999995</v>
      </c>
      <c r="E51" s="3">
        <f>D51/D150*100</f>
        <v>0.9787709825810068</v>
      </c>
      <c r="F51" s="3">
        <f>D51/B51*100</f>
        <v>74.60478077105692</v>
      </c>
      <c r="G51" s="3">
        <f t="shared" si="4"/>
        <v>55.91648143934751</v>
      </c>
      <c r="H51" s="51">
        <f>B51-D51</f>
        <v>3262.600000000004</v>
      </c>
      <c r="I51" s="51">
        <f t="shared" si="5"/>
        <v>7556.400000000003</v>
      </c>
    </row>
    <row r="52" spans="1:9" ht="17.25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</f>
        <v>6444.499999999998</v>
      </c>
      <c r="E52" s="1">
        <f>D52/D51*100</f>
        <v>67.2373678884055</v>
      </c>
      <c r="F52" s="1">
        <f t="shared" si="6"/>
        <v>84.27267496600061</v>
      </c>
      <c r="G52" s="1">
        <f t="shared" si="4"/>
        <v>62.3941057441885</v>
      </c>
      <c r="H52" s="48">
        <f t="shared" si="7"/>
        <v>1202.7000000000016</v>
      </c>
      <c r="I52" s="48">
        <f t="shared" si="5"/>
        <v>3884.2000000000025</v>
      </c>
    </row>
    <row r="53" spans="1:9" ht="17.25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7.25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1.5514309263722401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7.25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</f>
        <v>386.20000000000005</v>
      </c>
      <c r="E55" s="1">
        <f>D55/D51*100</f>
        <v>4.029338424781164</v>
      </c>
      <c r="F55" s="1">
        <f t="shared" si="6"/>
        <v>62.91951775822745</v>
      </c>
      <c r="G55" s="1">
        <f t="shared" si="4"/>
        <v>41.38891865823599</v>
      </c>
      <c r="H55" s="48">
        <f t="shared" si="7"/>
        <v>227.5999999999999</v>
      </c>
      <c r="I55" s="48">
        <f t="shared" si="5"/>
        <v>546.9</v>
      </c>
    </row>
    <row r="56" spans="1:9" ht="17.25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1.2519953676171405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2485.2999999999975</v>
      </c>
      <c r="E57" s="1">
        <f>D57/D51*100</f>
        <v>25.92986739282397</v>
      </c>
      <c r="F57" s="1">
        <f t="shared" si="6"/>
        <v>59.5709491850431</v>
      </c>
      <c r="G57" s="1">
        <f t="shared" si="4"/>
        <v>46.192591491180764</v>
      </c>
      <c r="H57" s="48">
        <f>B57-D57</f>
        <v>1686.7000000000016</v>
      </c>
      <c r="I57" s="48">
        <f>C57-D57</f>
        <v>2895</v>
      </c>
    </row>
    <row r="58" spans="1:9" s="41" customFormat="1" ht="18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</f>
        <v>2656.3999999999996</v>
      </c>
      <c r="E59" s="3">
        <f>D59/D150*100</f>
        <v>0.2712664181589604</v>
      </c>
      <c r="F59" s="3">
        <f>D59/B59*100</f>
        <v>48.94785332596277</v>
      </c>
      <c r="G59" s="3">
        <f t="shared" si="4"/>
        <v>43.3245262093486</v>
      </c>
      <c r="H59" s="51">
        <f>B59-D59</f>
        <v>2770.6000000000004</v>
      </c>
      <c r="I59" s="51">
        <f t="shared" si="5"/>
        <v>3475</v>
      </c>
    </row>
    <row r="60" spans="1:9" ht="17.25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</f>
        <v>1080.7</v>
      </c>
      <c r="E60" s="1">
        <f>D60/D59*100</f>
        <v>40.68287908447524</v>
      </c>
      <c r="F60" s="1">
        <f t="shared" si="6"/>
        <v>86.4905962384954</v>
      </c>
      <c r="G60" s="1">
        <f t="shared" si="4"/>
        <v>65.79203701448922</v>
      </c>
      <c r="H60" s="48">
        <f t="shared" si="7"/>
        <v>168.79999999999995</v>
      </c>
      <c r="I60" s="48">
        <f t="shared" si="5"/>
        <v>561.9000000000001</v>
      </c>
    </row>
    <row r="61" spans="1:9" ht="17.25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11.733925613612412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7.25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7.525222105104653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7.25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</f>
        <v>987</v>
      </c>
      <c r="E63" s="1">
        <f>D63/D59*100</f>
        <v>37.15554886312303</v>
      </c>
      <c r="F63" s="1">
        <f t="shared" si="6"/>
        <v>29.627183766584626</v>
      </c>
      <c r="G63" s="1">
        <f t="shared" si="4"/>
        <v>29.627183766584626</v>
      </c>
      <c r="H63" s="48">
        <f t="shared" si="7"/>
        <v>2344.3999999999996</v>
      </c>
      <c r="I63" s="48">
        <f t="shared" si="5"/>
        <v>2344.3999999999996</v>
      </c>
    </row>
    <row r="64" spans="1:9" ht="18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77.09999999999945</v>
      </c>
      <c r="E64" s="1">
        <f>D64/D59*100</f>
        <v>2.902424333684666</v>
      </c>
      <c r="F64" s="1">
        <f t="shared" si="6"/>
        <v>56.27737226277325</v>
      </c>
      <c r="G64" s="1">
        <f t="shared" si="4"/>
        <v>38.919737506309744</v>
      </c>
      <c r="H64" s="48">
        <f t="shared" si="7"/>
        <v>59.900000000000716</v>
      </c>
      <c r="I64" s="48">
        <f t="shared" si="5"/>
        <v>121.00000000000017</v>
      </c>
    </row>
    <row r="65" spans="1:9" s="41" customFormat="1" ht="18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8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8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8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0.018330192011569567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7.25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5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7.2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7.2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7.2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8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8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8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</f>
        <v>38041.099999999984</v>
      </c>
      <c r="E90" s="3">
        <f>D90/D150*100</f>
        <v>3.8846833834613856</v>
      </c>
      <c r="F90" s="3">
        <f aca="true" t="shared" si="10" ref="F90:F96">D90/B90*100</f>
        <v>82.76407481621203</v>
      </c>
      <c r="G90" s="3">
        <f t="shared" si="8"/>
        <v>64.15403944583572</v>
      </c>
      <c r="H90" s="51">
        <f aca="true" t="shared" si="11" ref="H90:H96">B90-D90</f>
        <v>7922.200000000019</v>
      </c>
      <c r="I90" s="51">
        <f t="shared" si="9"/>
        <v>21255.400000000023</v>
      </c>
    </row>
    <row r="91" spans="1:9" ht="17.25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</f>
        <v>32470.9</v>
      </c>
      <c r="E91" s="1">
        <f>D91/D90*100</f>
        <v>85.35741605789532</v>
      </c>
      <c r="F91" s="1">
        <f t="shared" si="10"/>
        <v>84.38449364210221</v>
      </c>
      <c r="G91" s="1">
        <f t="shared" si="8"/>
        <v>65.35918374741098</v>
      </c>
      <c r="H91" s="48">
        <f t="shared" si="11"/>
        <v>6008.799999999996</v>
      </c>
      <c r="I91" s="48">
        <f t="shared" si="9"/>
        <v>17209.799999999996</v>
      </c>
    </row>
    <row r="92" spans="1:9" ht="17.25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</f>
        <v>1157.7999999999997</v>
      </c>
      <c r="E92" s="1">
        <f>D92/D90*100</f>
        <v>3.0435502653708757</v>
      </c>
      <c r="F92" s="1">
        <f t="shared" si="10"/>
        <v>85.15113628006176</v>
      </c>
      <c r="G92" s="1">
        <f t="shared" si="8"/>
        <v>54.57716602243799</v>
      </c>
      <c r="H92" s="48">
        <f t="shared" si="11"/>
        <v>201.90000000000032</v>
      </c>
      <c r="I92" s="48">
        <f t="shared" si="9"/>
        <v>963.6000000000004</v>
      </c>
    </row>
    <row r="93" spans="1:9" ht="17.25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4412.399999999983</v>
      </c>
      <c r="E94" s="1">
        <f>D94/D90*100</f>
        <v>11.599033676733809</v>
      </c>
      <c r="F94" s="1">
        <f t="shared" si="10"/>
        <v>72.05212364669539</v>
      </c>
      <c r="G94" s="1">
        <f>D94/C94*100</f>
        <v>58.87596071733531</v>
      </c>
      <c r="H94" s="48">
        <f t="shared" si="11"/>
        <v>1711.5000000000227</v>
      </c>
      <c r="I94" s="48">
        <f>C94-D94</f>
        <v>3082.0000000000273</v>
      </c>
    </row>
    <row r="95" spans="1:9" ht="17.25">
      <c r="A95" s="116" t="s">
        <v>12</v>
      </c>
      <c r="B95" s="119">
        <v>63921.7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</f>
        <v>58279</v>
      </c>
      <c r="E95" s="115">
        <f>D95/D150*100</f>
        <v>5.95133849717138</v>
      </c>
      <c r="F95" s="118">
        <f t="shared" si="10"/>
        <v>91.1724813326304</v>
      </c>
      <c r="G95" s="114">
        <f>D95/C95*100</f>
        <v>74.32228214640517</v>
      </c>
      <c r="H95" s="120">
        <f t="shared" si="11"/>
        <v>5642.699999999997</v>
      </c>
      <c r="I95" s="130">
        <f>C95-D95</f>
        <v>20134.899999999994</v>
      </c>
    </row>
    <row r="96" spans="1:9" ht="18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</f>
        <v>4425.1</v>
      </c>
      <c r="E96" s="125">
        <f>D96/D95*100</f>
        <v>7.5929580123200475</v>
      </c>
      <c r="F96" s="126">
        <f t="shared" si="10"/>
        <v>86.08976479056828</v>
      </c>
      <c r="G96" s="127">
        <f>D96/C96*100</f>
        <v>54.7830393067162</v>
      </c>
      <c r="H96" s="131">
        <f t="shared" si="11"/>
        <v>715</v>
      </c>
      <c r="I96" s="132">
        <f>C96-D96</f>
        <v>3652.3999999999996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8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8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</f>
        <v>5529.900000000001</v>
      </c>
      <c r="E102" s="22">
        <f>D102/D150*100</f>
        <v>0.5647026674360922</v>
      </c>
      <c r="F102" s="22">
        <f>D102/B102*100</f>
        <v>72.08650537073731</v>
      </c>
      <c r="G102" s="22">
        <f aca="true" t="shared" si="12" ref="G102:G148">D102/C102*100</f>
        <v>52.691307206357386</v>
      </c>
      <c r="H102" s="87">
        <f aca="true" t="shared" si="13" ref="H102:H107">B102-D102</f>
        <v>2141.2999999999993</v>
      </c>
      <c r="I102" s="87">
        <f aca="true" t="shared" si="14" ref="I102:I148">C102-D102</f>
        <v>4964.999999999999</v>
      </c>
    </row>
    <row r="103" spans="1:9" ht="17.25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1.6817663972223729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7.25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</f>
        <v>4691.8</v>
      </c>
      <c r="E104" s="1">
        <f>D104/D102*100</f>
        <v>84.84421056438633</v>
      </c>
      <c r="F104" s="1">
        <f aca="true" t="shared" si="15" ref="F104:F148">D104/B104*100</f>
        <v>75.7707401366257</v>
      </c>
      <c r="G104" s="1">
        <f t="shared" si="12"/>
        <v>54.576121347478136</v>
      </c>
      <c r="H104" s="48">
        <f t="shared" si="13"/>
        <v>1500.3000000000002</v>
      </c>
      <c r="I104" s="48">
        <f t="shared" si="14"/>
        <v>3904.999999999999</v>
      </c>
    </row>
    <row r="105" spans="1:9" ht="52.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745.1000000000004</v>
      </c>
      <c r="E106" s="92">
        <f>D106/D102*100</f>
        <v>13.474023038391298</v>
      </c>
      <c r="F106" s="92">
        <f t="shared" si="15"/>
        <v>53.7667773127436</v>
      </c>
      <c r="G106" s="92">
        <f t="shared" si="12"/>
        <v>43.5603624671149</v>
      </c>
      <c r="H106" s="132">
        <f>B106-D106</f>
        <v>640.6999999999989</v>
      </c>
      <c r="I106" s="132">
        <f t="shared" si="14"/>
        <v>965.3999999999996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444289.49999999994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397181.9000000001</v>
      </c>
      <c r="E107" s="90">
        <f>D107/D150*100</f>
        <v>40.55944562963802</v>
      </c>
      <c r="F107" s="90">
        <f>D107/B107*100</f>
        <v>89.39709356174299</v>
      </c>
      <c r="G107" s="90">
        <f t="shared" si="12"/>
        <v>70.41478182123761</v>
      </c>
      <c r="H107" s="89">
        <f t="shared" si="13"/>
        <v>47107.59999999986</v>
      </c>
      <c r="I107" s="89">
        <f t="shared" si="14"/>
        <v>166878.49999999983</v>
      </c>
    </row>
    <row r="108" spans="1:9" ht="34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</f>
        <v>881.7999999999997</v>
      </c>
      <c r="E108" s="6">
        <f>D108/D107*100</f>
        <v>0.22201414515616133</v>
      </c>
      <c r="F108" s="6">
        <f t="shared" si="15"/>
        <v>59.24880736410668</v>
      </c>
      <c r="G108" s="6">
        <f t="shared" si="12"/>
        <v>40.70722924937678</v>
      </c>
      <c r="H108" s="65">
        <f aca="true" t="shared" si="16" ref="H108:H148">B108-D108</f>
        <v>606.5000000000002</v>
      </c>
      <c r="I108" s="65">
        <f t="shared" si="14"/>
        <v>1284.4</v>
      </c>
    </row>
    <row r="109" spans="1:9" ht="17.25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49.38761623951011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0.08598075592064992</v>
      </c>
      <c r="F110" s="6">
        <f>D110/B110*100</f>
        <v>64.81305750616815</v>
      </c>
      <c r="G110" s="6">
        <f t="shared" si="12"/>
        <v>43.877682127714245</v>
      </c>
      <c r="H110" s="65">
        <f t="shared" si="16"/>
        <v>185.40000000000003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7.25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7.2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0.0032478821416585184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4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</f>
        <v>947.7000000000002</v>
      </c>
      <c r="E114" s="6">
        <f>D114/D107*100</f>
        <v>0.2386060391976573</v>
      </c>
      <c r="F114" s="6">
        <f t="shared" si="15"/>
        <v>74.51057473071782</v>
      </c>
      <c r="G114" s="6">
        <f t="shared" si="12"/>
        <v>52.77313732041431</v>
      </c>
      <c r="H114" s="65">
        <f t="shared" si="16"/>
        <v>324.19999999999993</v>
      </c>
      <c r="I114" s="65">
        <f t="shared" si="14"/>
        <v>848.0999999999998</v>
      </c>
    </row>
    <row r="115" spans="1:9" ht="17.25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4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0.0037766071414633944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7.2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</f>
        <v>140.70000000000002</v>
      </c>
      <c r="E118" s="6">
        <f>D118/D107*100</f>
        <v>0.03542457498692664</v>
      </c>
      <c r="F118" s="6">
        <f t="shared" si="15"/>
        <v>85.42805100182152</v>
      </c>
      <c r="G118" s="6">
        <f t="shared" si="12"/>
        <v>60.12820512820514</v>
      </c>
      <c r="H118" s="65">
        <f t="shared" si="16"/>
        <v>23.99999999999997</v>
      </c>
      <c r="I118" s="65">
        <f t="shared" si="14"/>
        <v>93.29999999999998</v>
      </c>
    </row>
    <row r="119" spans="1:9" s="36" customFormat="1" ht="17.25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72.92110874200426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7.2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0.05710229997892652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7.25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7.25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4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4.831489048216949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7.2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4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4.5">
      <c r="A127" s="16" t="s">
        <v>101</v>
      </c>
      <c r="B127" s="77">
        <v>22.9</v>
      </c>
      <c r="C127" s="57">
        <v>95.1</v>
      </c>
      <c r="D127" s="80">
        <f>4.5+17.5+0.7</f>
        <v>22.7</v>
      </c>
      <c r="E127" s="17">
        <f>D127/D107*100</f>
        <v>0.00571526547408127</v>
      </c>
      <c r="F127" s="6">
        <f t="shared" si="15"/>
        <v>99.12663755458514</v>
      </c>
      <c r="G127" s="6">
        <f t="shared" si="12"/>
        <v>23.869610935856993</v>
      </c>
      <c r="H127" s="65">
        <f t="shared" si="16"/>
        <v>0.1999999999999993</v>
      </c>
      <c r="I127" s="65">
        <f t="shared" si="14"/>
        <v>72.39999999999999</v>
      </c>
    </row>
    <row r="128" spans="1:9" s="2" customFormat="1" ht="34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0.04033416427082905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7.25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4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7.25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0.005211717855219483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</f>
        <v>9.9</v>
      </c>
      <c r="E134" s="17">
        <f>D134/D107*100</f>
        <v>0.0024925607133658404</v>
      </c>
      <c r="F134" s="6">
        <f t="shared" si="15"/>
        <v>2.269601100412655</v>
      </c>
      <c r="G134" s="6">
        <f t="shared" si="12"/>
        <v>1.6500000000000001</v>
      </c>
      <c r="H134" s="65">
        <f t="shared" si="16"/>
        <v>426.3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4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</f>
        <v>171.3</v>
      </c>
      <c r="E136" s="17">
        <f>D136/D107*100</f>
        <v>0.043128853555511965</v>
      </c>
      <c r="F136" s="6">
        <f t="shared" si="15"/>
        <v>69.21212121212122</v>
      </c>
      <c r="G136" s="6">
        <f>D136/C136*100</f>
        <v>47.09925762991477</v>
      </c>
      <c r="H136" s="65">
        <f t="shared" si="16"/>
        <v>76.19999999999999</v>
      </c>
      <c r="I136" s="65">
        <f t="shared" si="14"/>
        <v>192.39999999999998</v>
      </c>
    </row>
    <row r="137" spans="1:9" s="36" customFormat="1" ht="17.25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62.40513718622298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7.2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</f>
        <v>757.5</v>
      </c>
      <c r="E138" s="17">
        <f>D138/D107*100</f>
        <v>0.1907186606439014</v>
      </c>
      <c r="F138" s="6">
        <f t="shared" si="15"/>
        <v>78.53810264385692</v>
      </c>
      <c r="G138" s="6">
        <f t="shared" si="12"/>
        <v>60.25294304804327</v>
      </c>
      <c r="H138" s="65">
        <f t="shared" si="16"/>
        <v>207</v>
      </c>
      <c r="I138" s="65">
        <f t="shared" si="14"/>
        <v>499.70000000000005</v>
      </c>
    </row>
    <row r="139" spans="1:9" s="36" customFormat="1" ht="17.25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</f>
        <v>585.3</v>
      </c>
      <c r="E139" s="1">
        <f>D139/D138*100</f>
        <v>77.26732673267325</v>
      </c>
      <c r="F139" s="1">
        <f aca="true" t="shared" si="17" ref="F139:F147">D139/B139*100</f>
        <v>88.33383640205251</v>
      </c>
      <c r="G139" s="1">
        <f t="shared" si="12"/>
        <v>66.04603926878806</v>
      </c>
      <c r="H139" s="48">
        <f t="shared" si="16"/>
        <v>77.30000000000007</v>
      </c>
      <c r="I139" s="48">
        <f t="shared" si="14"/>
        <v>300.9000000000001</v>
      </c>
    </row>
    <row r="140" spans="1:9" s="36" customFormat="1" ht="17.25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2.7722772277227725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1.7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0.08686196425365807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7.2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7.25">
      <c r="A143" s="20" t="s">
        <v>102</v>
      </c>
      <c r="B143" s="77">
        <v>31185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</f>
        <v>26934.5</v>
      </c>
      <c r="E143" s="17">
        <f>D143/D107*100</f>
        <v>6.781401670116385</v>
      </c>
      <c r="F143" s="107">
        <f t="shared" si="17"/>
        <v>86.37004970338303</v>
      </c>
      <c r="G143" s="6">
        <f t="shared" si="12"/>
        <v>67.76537423232621</v>
      </c>
      <c r="H143" s="65">
        <f t="shared" si="16"/>
        <v>4250.5</v>
      </c>
      <c r="I143" s="65">
        <f t="shared" si="14"/>
        <v>12812.199999999997</v>
      </c>
    </row>
    <row r="144" spans="1:9" s="2" customFormat="1" ht="17.2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7.2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0.5312427378991841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0.1517440749439992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359509.3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</f>
        <v>324956.80000000005</v>
      </c>
      <c r="E147" s="17">
        <f>D147/D107*100</f>
        <v>81.8156114364728</v>
      </c>
      <c r="F147" s="6">
        <f t="shared" si="17"/>
        <v>90.38898298319405</v>
      </c>
      <c r="G147" s="6">
        <f t="shared" si="12"/>
        <v>72.02473370024288</v>
      </c>
      <c r="H147" s="65">
        <f t="shared" si="16"/>
        <v>34552.49999999994</v>
      </c>
      <c r="I147" s="65">
        <f t="shared" si="14"/>
        <v>126217.09999999992</v>
      </c>
      <c r="K147" s="99"/>
      <c r="L147" s="42"/>
    </row>
    <row r="148" spans="1:12" s="2" customFormat="1" ht="17.2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</f>
        <v>19334.4</v>
      </c>
      <c r="E148" s="17">
        <f>D148/D107*100</f>
        <v>4.8678955410606575</v>
      </c>
      <c r="F148" s="6">
        <f t="shared" si="15"/>
        <v>88.8888888888889</v>
      </c>
      <c r="G148" s="6">
        <f t="shared" si="12"/>
        <v>66.66666666666667</v>
      </c>
      <c r="H148" s="65">
        <f t="shared" si="16"/>
        <v>2416.7999999999993</v>
      </c>
      <c r="I148" s="65">
        <f t="shared" si="14"/>
        <v>9667.199999999997</v>
      </c>
      <c r="K148" s="42"/>
      <c r="L148" s="42"/>
    </row>
    <row r="149" spans="1:12" s="2" customFormat="1" ht="18" thickBot="1">
      <c r="A149" s="38" t="s">
        <v>36</v>
      </c>
      <c r="B149" s="81">
        <f>B43+B69+B72+B77+B79+B87+B102+B107+B100+B84+B98</f>
        <v>453967.19999999995</v>
      </c>
      <c r="C149" s="81">
        <f>C43+C69+C72+C77+C79+C87+C102+C107+C100+C84+C98</f>
        <v>581141.0999999999</v>
      </c>
      <c r="D149" s="57">
        <f>D43+D69+D72+D77+D79+D87+D102+D107+D100+D84+D98</f>
        <v>403505.6000000001</v>
      </c>
      <c r="E149" s="17"/>
      <c r="F149" s="17"/>
      <c r="G149" s="6"/>
      <c r="H149" s="65"/>
      <c r="I149" s="57"/>
      <c r="K149" s="42"/>
      <c r="L149" s="42"/>
    </row>
    <row r="150" spans="1:12" ht="18" thickBot="1">
      <c r="A150" s="13" t="s">
        <v>19</v>
      </c>
      <c r="B150" s="51">
        <f>B6+B18+B33+B43+B51+B59+B69+B72+B77+B79+B87+B90+B95+B102+B107+B100+B84+B98+B45</f>
        <v>1145210.2999999998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979258.7000000001</v>
      </c>
      <c r="E150" s="35">
        <v>100</v>
      </c>
      <c r="F150" s="3">
        <f>D150/B150*100</f>
        <v>85.50907200188473</v>
      </c>
      <c r="G150" s="3">
        <f aca="true" t="shared" si="18" ref="G150:G156">D150/C150*100</f>
        <v>65.1137190943645</v>
      </c>
      <c r="H150" s="51">
        <f aca="true" t="shared" si="19" ref="H150:H156">B150-D150</f>
        <v>165951.59999999974</v>
      </c>
      <c r="I150" s="51">
        <f aca="true" t="shared" si="20" ref="I150:I156">C150-D150</f>
        <v>524661.9999999997</v>
      </c>
      <c r="K150" s="43"/>
      <c r="L150" s="44"/>
    </row>
    <row r="151" spans="1:12" ht="17.2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397930.8999999999</v>
      </c>
      <c r="E151" s="6">
        <f>D151/D150*100</f>
        <v>40.635932057586</v>
      </c>
      <c r="F151" s="6">
        <f aca="true" t="shared" si="21" ref="F151:F162">D151/B151*100</f>
        <v>87.4723166889452</v>
      </c>
      <c r="G151" s="6">
        <f t="shared" si="18"/>
        <v>65.4431442898589</v>
      </c>
      <c r="H151" s="65">
        <f t="shared" si="19"/>
        <v>56991.20000000007</v>
      </c>
      <c r="I151" s="76">
        <f t="shared" si="20"/>
        <v>210124.99999999977</v>
      </c>
      <c r="K151" s="43"/>
      <c r="L151" s="44"/>
    </row>
    <row r="152" spans="1:12" ht="17.2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54641.2</v>
      </c>
      <c r="E152" s="6">
        <f>D152/D150*100</f>
        <v>5.57985341360766</v>
      </c>
      <c r="F152" s="6">
        <f t="shared" si="21"/>
        <v>70.49085793385305</v>
      </c>
      <c r="G152" s="6">
        <f t="shared" si="18"/>
        <v>44.81405936420219</v>
      </c>
      <c r="H152" s="65">
        <f t="shared" si="19"/>
        <v>22874.100000000006</v>
      </c>
      <c r="I152" s="76">
        <f t="shared" si="20"/>
        <v>67287.50000000001</v>
      </c>
      <c r="K152" s="43"/>
      <c r="L152" s="98"/>
    </row>
    <row r="153" spans="1:12" ht="17.2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18969.500000000007</v>
      </c>
      <c r="E153" s="6">
        <f>D153/D150*100</f>
        <v>1.9371285646989918</v>
      </c>
      <c r="F153" s="6">
        <f t="shared" si="21"/>
        <v>76.46402025120528</v>
      </c>
      <c r="G153" s="6">
        <f t="shared" si="18"/>
        <v>59.79957001179002</v>
      </c>
      <c r="H153" s="65">
        <f t="shared" si="19"/>
        <v>5838.8999999999905</v>
      </c>
      <c r="I153" s="76">
        <f t="shared" si="20"/>
        <v>12752.299999999996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15106.4</v>
      </c>
      <c r="E154" s="6">
        <f>D154/D150*100</f>
        <v>1.542636281914064</v>
      </c>
      <c r="F154" s="6">
        <f t="shared" si="21"/>
        <v>68.40799174017786</v>
      </c>
      <c r="G154" s="6">
        <f t="shared" si="18"/>
        <v>51.43059470795712</v>
      </c>
      <c r="H154" s="65">
        <f t="shared" si="19"/>
        <v>6976.400000000003</v>
      </c>
      <c r="I154" s="76">
        <f t="shared" si="20"/>
        <v>14266.000000000002</v>
      </c>
      <c r="K154" s="43"/>
      <c r="L154" s="98"/>
    </row>
    <row r="155" spans="1:12" ht="17.2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14699.1</v>
      </c>
      <c r="E155" s="6">
        <f>D155/D150*100</f>
        <v>1.5010435955279233</v>
      </c>
      <c r="F155" s="6">
        <f t="shared" si="21"/>
        <v>77.8092445159651</v>
      </c>
      <c r="G155" s="6">
        <f t="shared" si="18"/>
        <v>65.94866456993904</v>
      </c>
      <c r="H155" s="65">
        <f t="shared" si="19"/>
        <v>4192.1</v>
      </c>
      <c r="I155" s="76">
        <f t="shared" si="20"/>
        <v>7589.599999999997</v>
      </c>
      <c r="K155" s="43"/>
      <c r="L155" s="44"/>
    </row>
    <row r="156" spans="1:12" ht="18" thickBot="1">
      <c r="A156" s="20" t="s">
        <v>34</v>
      </c>
      <c r="B156" s="64">
        <f>B150-B151-B152-B153-B154-B155</f>
        <v>546990.4999999998</v>
      </c>
      <c r="C156" s="64">
        <f>C150-C151-C152-C153-C154-C155</f>
        <v>690553.2000000001</v>
      </c>
      <c r="D156" s="64">
        <f>D150-D151-D152-D153-D154-D155</f>
        <v>477911.6000000002</v>
      </c>
      <c r="E156" s="6">
        <f>D156/D150*100</f>
        <v>48.80340608666537</v>
      </c>
      <c r="F156" s="6">
        <f t="shared" si="21"/>
        <v>87.37109693861235</v>
      </c>
      <c r="G156" s="40">
        <f t="shared" si="18"/>
        <v>69.20706471275496</v>
      </c>
      <c r="H156" s="65">
        <f t="shared" si="19"/>
        <v>69078.89999999956</v>
      </c>
      <c r="I156" s="65">
        <f t="shared" si="20"/>
        <v>212641.59999999986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7.25">
      <c r="A158" s="29" t="s">
        <v>21</v>
      </c>
      <c r="B158" s="84">
        <f>35078.4-3580</f>
        <v>31498.4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</f>
        <v>9336.7</v>
      </c>
      <c r="E158" s="14"/>
      <c r="F158" s="6">
        <f t="shared" si="21"/>
        <v>29.641823076727707</v>
      </c>
      <c r="G158" s="6">
        <f aca="true" t="shared" si="22" ref="G158:G167">D158/C158*100</f>
        <v>22.54598930739548</v>
      </c>
      <c r="H158" s="65">
        <f>B158-D158</f>
        <v>22161.7</v>
      </c>
      <c r="I158" s="65">
        <f aca="true" t="shared" si="23" ref="I158:I167">C158-D158</f>
        <v>32075.099999999995</v>
      </c>
      <c r="K158" s="43"/>
      <c r="L158" s="43"/>
    </row>
    <row r="159" spans="1:12" ht="17.25">
      <c r="A159" s="20" t="s">
        <v>22</v>
      </c>
      <c r="B159" s="85">
        <v>45935.7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</f>
        <v>23580.100000000006</v>
      </c>
      <c r="E159" s="6"/>
      <c r="F159" s="6">
        <f t="shared" si="21"/>
        <v>51.332841341266175</v>
      </c>
      <c r="G159" s="6">
        <f t="shared" si="22"/>
        <v>42.06082919059113</v>
      </c>
      <c r="H159" s="65">
        <f aca="true" t="shared" si="24" ref="H159:H166">B159-D159</f>
        <v>22355.59999999999</v>
      </c>
      <c r="I159" s="65">
        <f t="shared" si="23"/>
        <v>32481.799999999996</v>
      </c>
      <c r="K159" s="43"/>
      <c r="L159" s="43"/>
    </row>
    <row r="160" spans="1:12" ht="17.25">
      <c r="A160" s="20" t="s">
        <v>58</v>
      </c>
      <c r="B160" s="85">
        <f>297236.8-6716.5</f>
        <v>290520.3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</f>
        <v>170578.30000000002</v>
      </c>
      <c r="E160" s="6"/>
      <c r="F160" s="6">
        <f t="shared" si="21"/>
        <v>58.71476106833155</v>
      </c>
      <c r="G160" s="6">
        <f t="shared" si="22"/>
        <v>45.68816033281068</v>
      </c>
      <c r="H160" s="65">
        <f t="shared" si="24"/>
        <v>119941.99999999997</v>
      </c>
      <c r="I160" s="65">
        <f t="shared" si="23"/>
        <v>202775.1</v>
      </c>
      <c r="K160" s="43"/>
      <c r="L160" s="43"/>
    </row>
    <row r="161" spans="1:12" ht="34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7.2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</f>
        <v>6819.0999999999985</v>
      </c>
      <c r="E162" s="17"/>
      <c r="F162" s="6">
        <f t="shared" si="21"/>
        <v>57.76401724678316</v>
      </c>
      <c r="G162" s="6">
        <f t="shared" si="22"/>
        <v>49.83957141082143</v>
      </c>
      <c r="H162" s="65">
        <f t="shared" si="24"/>
        <v>4986.000000000002</v>
      </c>
      <c r="I162" s="65">
        <f t="shared" si="23"/>
        <v>6863.000000000002</v>
      </c>
      <c r="K162" s="43"/>
      <c r="L162" s="43"/>
    </row>
    <row r="163" spans="1:12" ht="17.2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8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8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8" thickBot="1">
      <c r="A167" s="13" t="s">
        <v>20</v>
      </c>
      <c r="B167" s="87">
        <f>B150+B158+B162+B163+B159+B166+B165+B160+B164+B161</f>
        <v>1531465.5999999996</v>
      </c>
      <c r="C167" s="87">
        <f>C150+C158+C162+C163+C159+C166+C165+C160+C164+C161</f>
        <v>1995471.5999999999</v>
      </c>
      <c r="D167" s="87">
        <f>D150+D158+D162+D163+D159+D166+D165+D160+D164+D161</f>
        <v>1193483.9999999998</v>
      </c>
      <c r="E167" s="22"/>
      <c r="F167" s="3">
        <f>D167/B167*100</f>
        <v>77.93083958268471</v>
      </c>
      <c r="G167" s="3">
        <f t="shared" si="22"/>
        <v>59.80962094374082</v>
      </c>
      <c r="H167" s="51">
        <f>B167-D167</f>
        <v>337981.59999999986</v>
      </c>
      <c r="I167" s="51">
        <f t="shared" si="23"/>
        <v>801987.6000000001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">
      <c r="A2" s="4"/>
      <c r="B2" s="4"/>
      <c r="C2" s="4"/>
      <c r="D2" s="4" t="s">
        <v>38</v>
      </c>
      <c r="E2" s="5">
        <f>'аналіз фінансування'!D150</f>
        <v>979258.7000000001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">
      <c r="A2" s="4"/>
      <c r="B2" s="4"/>
      <c r="C2" s="4"/>
      <c r="D2" s="4" t="s">
        <v>38</v>
      </c>
      <c r="E2" s="5">
        <f>'аналіз фінансування'!D150</f>
        <v>979258.7000000001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123</cp:lastModifiedBy>
  <cp:lastPrinted>2016-08-31T14:21:06Z</cp:lastPrinted>
  <dcterms:created xsi:type="dcterms:W3CDTF">2000-06-20T04:48:00Z</dcterms:created>
  <dcterms:modified xsi:type="dcterms:W3CDTF">2016-09-08T11:02:29Z</dcterms:modified>
  <cp:category/>
  <cp:version/>
  <cp:contentType/>
  <cp:contentStatus/>
</cp:coreProperties>
</file>